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4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1" i="1"/>
  <c r="F33"/>
  <c r="D33"/>
  <c r="E33"/>
  <c r="C33"/>
  <c r="F9"/>
  <c r="F10"/>
  <c r="F11"/>
  <c r="F12"/>
  <c r="F13"/>
  <c r="F14"/>
  <c r="F15"/>
  <c r="F8"/>
  <c r="F17"/>
  <c r="F18"/>
  <c r="F19"/>
  <c r="F20"/>
  <c r="F21"/>
  <c r="F22"/>
  <c r="F23"/>
  <c r="F25"/>
  <c r="F26"/>
  <c r="F27"/>
  <c r="F28"/>
  <c r="F29"/>
  <c r="F30"/>
  <c r="F31"/>
  <c r="F32"/>
  <c r="F16"/>
  <c r="E26"/>
  <c r="E27"/>
  <c r="E28"/>
  <c r="E29"/>
  <c r="E30"/>
  <c r="E31"/>
  <c r="E32"/>
  <c r="E25"/>
  <c r="J25"/>
  <c r="L25" s="1"/>
  <c r="I25"/>
  <c r="K25" s="1"/>
  <c r="I16"/>
  <c r="K16" s="1"/>
  <c r="I17"/>
  <c r="L17" s="1"/>
  <c r="I31"/>
  <c r="K31" s="1"/>
  <c r="I29"/>
  <c r="K29" s="1"/>
  <c r="I22"/>
  <c r="K22" s="1"/>
  <c r="I21"/>
  <c r="H33"/>
  <c r="G33"/>
  <c r="I32"/>
  <c r="K32" s="1"/>
  <c r="I30"/>
  <c r="K30" s="1"/>
  <c r="I28"/>
  <c r="K28" s="1"/>
  <c r="I27"/>
  <c r="L27" s="1"/>
  <c r="I26"/>
  <c r="K26" s="1"/>
  <c r="I24"/>
  <c r="L24" s="1"/>
  <c r="I23"/>
  <c r="K23" s="1"/>
  <c r="I20"/>
  <c r="K20" s="1"/>
  <c r="I19"/>
  <c r="K19" s="1"/>
  <c r="I18"/>
  <c r="L18" s="1"/>
  <c r="I15"/>
  <c r="I14"/>
  <c r="I13"/>
  <c r="I12"/>
  <c r="I11"/>
  <c r="L11" s="1"/>
  <c r="I10"/>
  <c r="I9"/>
  <c r="L9" s="1"/>
  <c r="I8"/>
  <c r="L8" s="1"/>
  <c r="K17" l="1"/>
  <c r="K21"/>
  <c r="J33"/>
  <c r="K24"/>
  <c r="L31"/>
  <c r="K18"/>
  <c r="K27"/>
  <c r="L28"/>
  <c r="I33"/>
  <c r="L29"/>
  <c r="L19"/>
  <c r="L14"/>
  <c r="L16"/>
  <c r="L20"/>
  <c r="L30"/>
  <c r="L21"/>
  <c r="L22"/>
  <c r="L10"/>
  <c r="L23"/>
  <c r="L26"/>
  <c r="L32"/>
  <c r="L33" l="1"/>
  <c r="K33"/>
</calcChain>
</file>

<file path=xl/sharedStrings.xml><?xml version="1.0" encoding="utf-8"?>
<sst xmlns="http://schemas.openxmlformats.org/spreadsheetml/2006/main" count="57" uniqueCount="50">
  <si>
    <t>BẢO HIỂM XÃ HỘI TỈNH HÀ TĨNH</t>
  </si>
  <si>
    <t>BẢO HIỂM XÃ HỘI THỊ XÃ KỲ ANH</t>
  </si>
  <si>
    <t>Đến thời điểm 15/11/2016</t>
  </si>
  <si>
    <t>TT</t>
  </si>
  <si>
    <t>TÊN TRƯỜNG</t>
  </si>
  <si>
    <t>SỐ HỌC SINH NĂM HOC 2016-2017</t>
  </si>
  <si>
    <t>Ghi Chú</t>
  </si>
  <si>
    <t>Trường Tiểu Học &amp; THCS Kỳ Nam</t>
  </si>
  <si>
    <t>Trường Tiểu Học Kỳ Hà</t>
  </si>
  <si>
    <t>Trường THCS Kỳ Ninh</t>
  </si>
  <si>
    <t>Trường Tiểu Học Kỳ Ninh</t>
  </si>
  <si>
    <t>Trường Tiểu Học Kỳ Phương</t>
  </si>
  <si>
    <t>Trường THCS Kỳ Phương</t>
  </si>
  <si>
    <t>Trường THCS Kỳ Lợi</t>
  </si>
  <si>
    <t>Trường Tiểu Học Kỳ Lợi</t>
  </si>
  <si>
    <t>Trường Tiểu Học Kỳ Liên</t>
  </si>
  <si>
    <t>Trường Tiểu Học Kỳ Long</t>
  </si>
  <si>
    <t>Trường THCS Kỳ Long</t>
  </si>
  <si>
    <t>Trường Tiểu Học Kỳ Thịnh I</t>
  </si>
  <si>
    <t>Trường Tiểu Học Kỳ Thịnh II</t>
  </si>
  <si>
    <t>Trường Tiểu Học Phường Sông Trí</t>
  </si>
  <si>
    <t>Trường Tiểu Học  Kỳ Hoa</t>
  </si>
  <si>
    <t>Trường THCS Kỳ Hoa</t>
  </si>
  <si>
    <t>Trường Tiểu Học Kỳ Hưng</t>
  </si>
  <si>
    <t>Trường Tiểu Học Kỳ Trinh</t>
  </si>
  <si>
    <t>Trường THCS Kỳ Trinh</t>
  </si>
  <si>
    <t>Trường THCS Phường Sông Trí</t>
  </si>
  <si>
    <t>Trường Trung Học Cơ Sở Hà Hải</t>
  </si>
  <si>
    <t>Trường Trung Học Phổ Thông Kỳ Anh</t>
  </si>
  <si>
    <t>Trường THPT Lê Quảng Chí</t>
  </si>
  <si>
    <t>Trường THCS Kỳ Thịnh</t>
  </si>
  <si>
    <t>Trường thuộc vùng 100% đặc biệt khó khăn</t>
  </si>
  <si>
    <t>TT Dạy nghề Hướng nghiệp &amp; GDTX</t>
  </si>
  <si>
    <t xml:space="preserve">Tình hình thực hiện BHYT trên địa bàn thị xã đế thời điểm này đã có 5.960 em học sinh tham gia đạt 87,8%.Chỉ còn 15 ngày nữa là hết hạn thu BHYT học sinh nhưng tỷ lệ đạt được ở một số trường </t>
  </si>
  <si>
    <t xml:space="preserve">                                                                                   </t>
  </si>
  <si>
    <t>Bãi ngang</t>
  </si>
  <si>
    <t xml:space="preserve"> </t>
  </si>
  <si>
    <t>Tỷ lệ</t>
  </si>
  <si>
    <t>Năm học 2015-2016</t>
  </si>
  <si>
    <t>Tổng số học sinh</t>
  </si>
  <si>
    <t>đã có thẻ khác</t>
  </si>
  <si>
    <t>cần vận động</t>
  </si>
  <si>
    <t>đã tham gia</t>
  </si>
  <si>
    <t>còn lại</t>
  </si>
  <si>
    <t>tỷ lệ</t>
  </si>
  <si>
    <t>chưa tham gia</t>
  </si>
  <si>
    <t xml:space="preserve">Tổng số học sinh </t>
  </si>
  <si>
    <t>Số đã tham gia</t>
  </si>
  <si>
    <t>Thị xã Kỳ Anh, ngày 21 tháng 11 năm 2016</t>
  </si>
  <si>
    <t>BÁO CÁO TIẾN ĐỘ THU BHYT HỌC SINH</t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</si>
</sst>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7030A0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rgb="FF7030A0"/>
      <name val="Calibri"/>
      <family val="2"/>
      <charset val="163"/>
      <scheme val="minor"/>
    </font>
    <font>
      <b/>
      <i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.VnTime"/>
      <family val="2"/>
    </font>
    <font>
      <sz val="12"/>
      <name val=".VnTime"/>
      <family val="2"/>
    </font>
    <font>
      <b/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0" xfId="0" applyFont="1" applyFill="1"/>
    <xf numFmtId="0" fontId="0" fillId="2" borderId="3" xfId="0" applyFill="1" applyBorder="1"/>
    <xf numFmtId="3" fontId="0" fillId="2" borderId="3" xfId="0" applyNumberFormat="1" applyFill="1" applyBorder="1"/>
    <xf numFmtId="3" fontId="0" fillId="2" borderId="4" xfId="0" applyNumberFormat="1" applyFill="1" applyBorder="1"/>
    <xf numFmtId="0" fontId="11" fillId="2" borderId="3" xfId="0" applyFont="1" applyFill="1" applyBorder="1"/>
    <xf numFmtId="3" fontId="11" fillId="2" borderId="3" xfId="0" applyNumberFormat="1" applyFont="1" applyFill="1" applyBorder="1"/>
    <xf numFmtId="3" fontId="12" fillId="2" borderId="3" xfId="0" applyNumberFormat="1" applyFont="1" applyFill="1" applyBorder="1"/>
    <xf numFmtId="164" fontId="11" fillId="2" borderId="3" xfId="1" applyNumberFormat="1" applyFont="1" applyFill="1" applyBorder="1"/>
    <xf numFmtId="3" fontId="13" fillId="2" borderId="3" xfId="0" applyNumberFormat="1" applyFont="1" applyFill="1" applyBorder="1"/>
    <xf numFmtId="3" fontId="14" fillId="2" borderId="3" xfId="0" applyNumberFormat="1" applyFont="1" applyFill="1" applyBorder="1"/>
    <xf numFmtId="164" fontId="14" fillId="2" borderId="3" xfId="1" applyNumberFormat="1" applyFont="1" applyFill="1" applyBorder="1"/>
    <xf numFmtId="0" fontId="11" fillId="2" borderId="3" xfId="0" applyFont="1" applyFill="1" applyBorder="1" applyAlignment="1">
      <alignment horizontal="right"/>
    </xf>
    <xf numFmtId="3" fontId="15" fillId="2" borderId="3" xfId="0" applyNumberFormat="1" applyFont="1" applyFill="1" applyBorder="1"/>
    <xf numFmtId="0" fontId="15" fillId="2" borderId="3" xfId="0" applyFont="1" applyFill="1" applyBorder="1"/>
    <xf numFmtId="164" fontId="16" fillId="2" borderId="3" xfId="1" applyNumberFormat="1" applyFont="1" applyFill="1" applyBorder="1"/>
    <xf numFmtId="0" fontId="11" fillId="2" borderId="5" xfId="0" applyFont="1" applyFill="1" applyBorder="1"/>
    <xf numFmtId="3" fontId="11" fillId="2" borderId="5" xfId="0" applyNumberFormat="1" applyFont="1" applyFill="1" applyBorder="1"/>
    <xf numFmtId="3" fontId="13" fillId="2" borderId="5" xfId="0" applyNumberFormat="1" applyFont="1" applyFill="1" applyBorder="1"/>
    <xf numFmtId="164" fontId="14" fillId="2" borderId="5" xfId="1" applyNumberFormat="1" applyFont="1" applyFill="1" applyBorder="1"/>
    <xf numFmtId="3" fontId="15" fillId="2" borderId="1" xfId="0" applyNumberFormat="1" applyFont="1" applyFill="1" applyBorder="1"/>
    <xf numFmtId="3" fontId="17" fillId="2" borderId="1" xfId="0" applyNumberFormat="1" applyFont="1" applyFill="1" applyBorder="1"/>
    <xf numFmtId="164" fontId="14" fillId="2" borderId="1" xfId="1" applyNumberFormat="1" applyFont="1" applyFill="1" applyBorder="1"/>
    <xf numFmtId="0" fontId="11" fillId="0" borderId="2" xfId="0" applyFont="1" applyFill="1" applyBorder="1"/>
    <xf numFmtId="3" fontId="11" fillId="0" borderId="2" xfId="0" applyNumberFormat="1" applyFont="1" applyFill="1" applyBorder="1"/>
    <xf numFmtId="3" fontId="12" fillId="0" borderId="2" xfId="0" applyNumberFormat="1" applyFont="1" applyFill="1" applyBorder="1"/>
    <xf numFmtId="9" fontId="11" fillId="0" borderId="3" xfId="1" applyFont="1" applyFill="1" applyBorder="1"/>
    <xf numFmtId="0" fontId="0" fillId="0" borderId="0" xfId="0" applyFill="1"/>
    <xf numFmtId="0" fontId="11" fillId="0" borderId="3" xfId="0" applyFont="1" applyFill="1" applyBorder="1"/>
    <xf numFmtId="3" fontId="11" fillId="0" borderId="3" xfId="0" applyNumberFormat="1" applyFont="1" applyFill="1" applyBorder="1"/>
    <xf numFmtId="3" fontId="12" fillId="0" borderId="3" xfId="0" applyNumberFormat="1" applyFont="1" applyFill="1" applyBorder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right" vertical="center" wrapText="1"/>
    </xf>
    <xf numFmtId="0" fontId="18" fillId="2" borderId="3" xfId="0" applyNumberFormat="1" applyFont="1" applyFill="1" applyBorder="1"/>
    <xf numFmtId="0" fontId="18" fillId="0" borderId="3" xfId="0" applyNumberFormat="1" applyFont="1" applyFill="1" applyBorder="1"/>
    <xf numFmtId="9" fontId="11" fillId="2" borderId="3" xfId="1" applyFont="1" applyFill="1" applyBorder="1"/>
    <xf numFmtId="9" fontId="11" fillId="0" borderId="2" xfId="1" applyFont="1" applyFill="1" applyBorder="1"/>
    <xf numFmtId="3" fontId="19" fillId="0" borderId="3" xfId="0" applyNumberFormat="1" applyFont="1" applyFill="1" applyBorder="1"/>
    <xf numFmtId="0" fontId="18" fillId="0" borderId="5" xfId="0" applyNumberFormat="1" applyFont="1" applyFill="1" applyBorder="1"/>
    <xf numFmtId="3" fontId="19" fillId="0" borderId="5" xfId="0" applyNumberFormat="1" applyFont="1" applyFill="1" applyBorder="1"/>
    <xf numFmtId="0" fontId="20" fillId="2" borderId="6" xfId="0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9" fontId="14" fillId="2" borderId="1" xfId="1" applyFont="1" applyFill="1" applyBorder="1" applyAlignment="1">
      <alignment horizontal="center"/>
    </xf>
    <xf numFmtId="9" fontId="21" fillId="2" borderId="3" xfId="1" applyFont="1" applyFill="1" applyBorder="1"/>
    <xf numFmtId="9" fontId="21" fillId="2" borderId="5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"/>
  <sheetViews>
    <sheetView tabSelected="1" topLeftCell="A17" workbookViewId="0">
      <selection activeCell="F22" sqref="F22"/>
    </sheetView>
  </sheetViews>
  <sheetFormatPr defaultRowHeight="15"/>
  <cols>
    <col min="1" max="1" width="5.42578125" style="3" customWidth="1"/>
    <col min="2" max="2" width="33.42578125" style="3" customWidth="1"/>
    <col min="3" max="3" width="9.5703125" style="3" customWidth="1"/>
    <col min="4" max="6" width="8.85546875" style="3" customWidth="1"/>
    <col min="7" max="7" width="8.7109375" style="3" customWidth="1"/>
    <col min="8" max="8" width="8.5703125" style="3" customWidth="1"/>
    <col min="9" max="9" width="8.85546875" style="3" customWidth="1"/>
    <col min="10" max="10" width="6.5703125" style="3" customWidth="1"/>
    <col min="11" max="11" width="8" style="4" customWidth="1"/>
    <col min="12" max="12" width="11.28515625" style="3" customWidth="1"/>
    <col min="13" max="13" width="13.5703125" style="3" customWidth="1"/>
    <col min="14" max="18" width="0" style="3" hidden="1" customWidth="1"/>
    <col min="19" max="19" width="12" style="3" customWidth="1"/>
    <col min="20" max="16384" width="9.140625" style="3"/>
  </cols>
  <sheetData>
    <row r="1" spans="1:23" ht="18.75">
      <c r="A1" s="42" t="s">
        <v>0</v>
      </c>
      <c r="B1" s="42"/>
      <c r="C1" s="42"/>
      <c r="D1" s="42"/>
      <c r="E1" s="42"/>
      <c r="F1" s="42"/>
      <c r="G1" s="42"/>
      <c r="H1" s="1"/>
      <c r="I1" s="1"/>
      <c r="J1" s="1"/>
      <c r="K1" s="2"/>
      <c r="L1" s="1"/>
    </row>
    <row r="2" spans="1:23" ht="18.75">
      <c r="A2" s="43" t="s">
        <v>1</v>
      </c>
      <c r="B2" s="43"/>
      <c r="C2" s="43"/>
      <c r="D2" s="43"/>
      <c r="E2" s="43"/>
      <c r="F2" s="43"/>
      <c r="G2" s="43"/>
      <c r="H2" s="1"/>
      <c r="I2" s="1"/>
      <c r="J2" s="1"/>
      <c r="K2" s="2"/>
      <c r="L2" s="1"/>
    </row>
    <row r="3" spans="1:23" ht="20.2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23" ht="20.2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23" s="5" customFormat="1" ht="28.5" customHeight="1">
      <c r="A5" s="38" t="s">
        <v>3</v>
      </c>
      <c r="B5" s="37" t="s">
        <v>4</v>
      </c>
      <c r="C5" s="55" t="s">
        <v>38</v>
      </c>
      <c r="D5" s="56"/>
      <c r="E5" s="56"/>
      <c r="F5" s="56"/>
      <c r="G5" s="57" t="s">
        <v>5</v>
      </c>
      <c r="H5" s="57"/>
      <c r="I5" s="57"/>
      <c r="J5" s="57"/>
      <c r="K5" s="57"/>
      <c r="L5" s="57"/>
      <c r="M5" s="39" t="s">
        <v>6</v>
      </c>
    </row>
    <row r="6" spans="1:23" s="5" customFormat="1">
      <c r="A6" s="38"/>
      <c r="B6" s="38"/>
      <c r="C6" s="46" t="s">
        <v>46</v>
      </c>
      <c r="D6" s="46" t="s">
        <v>47</v>
      </c>
      <c r="E6" s="46" t="s">
        <v>45</v>
      </c>
      <c r="F6" s="46" t="s">
        <v>37</v>
      </c>
      <c r="G6" s="46" t="s">
        <v>39</v>
      </c>
      <c r="H6" s="46" t="s">
        <v>40</v>
      </c>
      <c r="I6" s="46" t="s">
        <v>41</v>
      </c>
      <c r="J6" s="46" t="s">
        <v>42</v>
      </c>
      <c r="K6" s="46" t="s">
        <v>43</v>
      </c>
      <c r="L6" s="46" t="s">
        <v>44</v>
      </c>
      <c r="M6" s="39"/>
    </row>
    <row r="7" spans="1:23" s="5" customFormat="1">
      <c r="A7" s="38"/>
      <c r="B7" s="38"/>
      <c r="C7" s="45"/>
      <c r="D7" s="45"/>
      <c r="E7" s="45"/>
      <c r="F7" s="45"/>
      <c r="G7" s="45"/>
      <c r="H7" s="45"/>
      <c r="I7" s="45"/>
      <c r="J7" s="45"/>
      <c r="K7" s="45"/>
      <c r="L7" s="45"/>
      <c r="M7" s="39"/>
    </row>
    <row r="8" spans="1:23" s="31" customFormat="1" ht="15.75">
      <c r="A8" s="27">
        <v>1</v>
      </c>
      <c r="B8" s="27" t="s">
        <v>7</v>
      </c>
      <c r="C8" s="48">
        <v>317</v>
      </c>
      <c r="D8" s="48">
        <v>317</v>
      </c>
      <c r="E8" s="10"/>
      <c r="F8" s="51">
        <f>D8/C8</f>
        <v>1</v>
      </c>
      <c r="G8" s="28">
        <v>326</v>
      </c>
      <c r="H8" s="28">
        <v>324</v>
      </c>
      <c r="I8" s="28">
        <f>G8-H8</f>
        <v>2</v>
      </c>
      <c r="J8" s="27">
        <v>2</v>
      </c>
      <c r="K8" s="29"/>
      <c r="L8" s="51">
        <f t="shared" ref="L8:L9" si="0">J8/I8</f>
        <v>1</v>
      </c>
      <c r="M8" s="28" t="s">
        <v>35</v>
      </c>
    </row>
    <row r="9" spans="1:23" s="31" customFormat="1" ht="15.75">
      <c r="A9" s="32">
        <v>2</v>
      </c>
      <c r="B9" s="32" t="s">
        <v>8</v>
      </c>
      <c r="C9" s="49">
        <v>648</v>
      </c>
      <c r="D9" s="49">
        <v>648</v>
      </c>
      <c r="E9" s="10"/>
      <c r="F9" s="50">
        <f t="shared" ref="F9:F15" si="1">D9/C9</f>
        <v>1</v>
      </c>
      <c r="G9" s="33">
        <v>694</v>
      </c>
      <c r="H9" s="33">
        <v>692</v>
      </c>
      <c r="I9" s="33">
        <f t="shared" ref="I9:I33" si="2">G9-H9</f>
        <v>2</v>
      </c>
      <c r="J9" s="32">
        <v>2</v>
      </c>
      <c r="K9" s="34"/>
      <c r="L9" s="30">
        <f t="shared" si="0"/>
        <v>1</v>
      </c>
      <c r="M9" s="33" t="s">
        <v>35</v>
      </c>
    </row>
    <row r="10" spans="1:23" s="31" customFormat="1" ht="15.75">
      <c r="A10" s="32">
        <v>3</v>
      </c>
      <c r="B10" s="32" t="s">
        <v>9</v>
      </c>
      <c r="C10" s="49">
        <v>444</v>
      </c>
      <c r="D10" s="49">
        <v>444</v>
      </c>
      <c r="E10" s="10"/>
      <c r="F10" s="50">
        <f t="shared" si="1"/>
        <v>1</v>
      </c>
      <c r="G10" s="33">
        <v>440</v>
      </c>
      <c r="H10" s="33">
        <v>439</v>
      </c>
      <c r="I10" s="33">
        <f t="shared" si="2"/>
        <v>1</v>
      </c>
      <c r="J10" s="32">
        <v>1</v>
      </c>
      <c r="K10" s="34"/>
      <c r="L10" s="30">
        <f>J10/I10</f>
        <v>1</v>
      </c>
      <c r="M10" s="33" t="s">
        <v>35</v>
      </c>
    </row>
    <row r="11" spans="1:23" s="31" customFormat="1" ht="15.75">
      <c r="A11" s="32">
        <v>4</v>
      </c>
      <c r="B11" s="32" t="s">
        <v>10</v>
      </c>
      <c r="C11" s="48">
        <v>621</v>
      </c>
      <c r="D11" s="48">
        <v>621</v>
      </c>
      <c r="E11" s="10"/>
      <c r="F11" s="50">
        <f t="shared" si="1"/>
        <v>1</v>
      </c>
      <c r="G11" s="33">
        <v>593</v>
      </c>
      <c r="H11" s="33">
        <v>592</v>
      </c>
      <c r="I11" s="33">
        <f t="shared" si="2"/>
        <v>1</v>
      </c>
      <c r="J11" s="32">
        <v>1</v>
      </c>
      <c r="K11" s="34"/>
      <c r="L11" s="30">
        <f t="shared" ref="L11:L33" si="3">J11/I11</f>
        <v>1</v>
      </c>
      <c r="M11" s="33" t="s">
        <v>35</v>
      </c>
    </row>
    <row r="12" spans="1:23" s="31" customFormat="1" ht="15.75">
      <c r="A12" s="32">
        <v>5</v>
      </c>
      <c r="B12" s="32" t="s">
        <v>11</v>
      </c>
      <c r="C12" s="49">
        <v>487</v>
      </c>
      <c r="D12" s="49">
        <v>487</v>
      </c>
      <c r="E12" s="10"/>
      <c r="F12" s="50">
        <f t="shared" si="1"/>
        <v>1</v>
      </c>
      <c r="G12" s="33">
        <v>533</v>
      </c>
      <c r="H12" s="33">
        <v>533</v>
      </c>
      <c r="I12" s="33">
        <f t="shared" si="2"/>
        <v>0</v>
      </c>
      <c r="J12" s="32">
        <v>0</v>
      </c>
      <c r="K12" s="34"/>
      <c r="L12" s="30">
        <v>1</v>
      </c>
      <c r="M12" s="33" t="s">
        <v>35</v>
      </c>
    </row>
    <row r="13" spans="1:23" s="31" customFormat="1" ht="15.75">
      <c r="A13" s="32">
        <v>6</v>
      </c>
      <c r="B13" s="32" t="s">
        <v>12</v>
      </c>
      <c r="C13" s="48">
        <v>639</v>
      </c>
      <c r="D13" s="48">
        <v>639</v>
      </c>
      <c r="E13" s="10"/>
      <c r="F13" s="50">
        <f t="shared" si="1"/>
        <v>1</v>
      </c>
      <c r="G13" s="33">
        <v>587</v>
      </c>
      <c r="H13" s="33">
        <v>587</v>
      </c>
      <c r="I13" s="33">
        <f t="shared" si="2"/>
        <v>0</v>
      </c>
      <c r="J13" s="32">
        <v>0</v>
      </c>
      <c r="K13" s="34"/>
      <c r="L13" s="30">
        <v>1</v>
      </c>
      <c r="M13" s="33" t="s">
        <v>35</v>
      </c>
    </row>
    <row r="14" spans="1:23" s="31" customFormat="1" ht="15.75">
      <c r="A14" s="32">
        <v>7</v>
      </c>
      <c r="B14" s="32" t="s">
        <v>13</v>
      </c>
      <c r="C14" s="49">
        <v>198</v>
      </c>
      <c r="D14" s="49">
        <v>198</v>
      </c>
      <c r="E14" s="10"/>
      <c r="F14" s="50">
        <f t="shared" si="1"/>
        <v>1</v>
      </c>
      <c r="G14" s="33">
        <v>219</v>
      </c>
      <c r="H14" s="33">
        <v>216</v>
      </c>
      <c r="I14" s="33">
        <f t="shared" si="2"/>
        <v>3</v>
      </c>
      <c r="J14" s="32">
        <v>3</v>
      </c>
      <c r="K14" s="34"/>
      <c r="L14" s="30">
        <f t="shared" si="3"/>
        <v>1</v>
      </c>
      <c r="M14" s="33" t="s">
        <v>35</v>
      </c>
    </row>
    <row r="15" spans="1:23" s="31" customFormat="1" ht="15.75">
      <c r="A15" s="32">
        <v>8</v>
      </c>
      <c r="B15" s="32" t="s">
        <v>14</v>
      </c>
      <c r="C15" s="48">
        <v>928</v>
      </c>
      <c r="D15" s="48">
        <v>928</v>
      </c>
      <c r="E15" s="10"/>
      <c r="F15" s="50">
        <f t="shared" si="1"/>
        <v>1</v>
      </c>
      <c r="G15" s="33">
        <v>942</v>
      </c>
      <c r="H15" s="33">
        <v>942</v>
      </c>
      <c r="I15" s="33">
        <f t="shared" si="2"/>
        <v>0</v>
      </c>
      <c r="J15" s="32">
        <v>0</v>
      </c>
      <c r="K15" s="34"/>
      <c r="L15" s="30">
        <v>1</v>
      </c>
      <c r="M15" s="33" t="s">
        <v>35</v>
      </c>
    </row>
    <row r="16" spans="1:23" ht="15.75">
      <c r="A16" s="32">
        <v>9</v>
      </c>
      <c r="B16" s="9" t="s">
        <v>15</v>
      </c>
      <c r="C16" s="49">
        <v>266</v>
      </c>
      <c r="D16" s="52">
        <v>261</v>
      </c>
      <c r="E16" s="10">
        <v>5</v>
      </c>
      <c r="F16" s="59">
        <f>D16/C16</f>
        <v>0.98120300751879697</v>
      </c>
      <c r="G16" s="10">
        <v>303</v>
      </c>
      <c r="H16" s="9">
        <v>30</v>
      </c>
      <c r="I16" s="10">
        <f t="shared" si="2"/>
        <v>273</v>
      </c>
      <c r="J16" s="9">
        <v>272</v>
      </c>
      <c r="K16" s="11">
        <f t="shared" ref="K16:K32" si="4">I16-J16</f>
        <v>1</v>
      </c>
      <c r="L16" s="12">
        <f t="shared" si="3"/>
        <v>0.99633699633699635</v>
      </c>
      <c r="M16" s="10"/>
      <c r="S16" s="31"/>
      <c r="T16" s="31"/>
      <c r="U16" s="31"/>
      <c r="V16" s="31"/>
      <c r="W16" s="31"/>
    </row>
    <row r="17" spans="1:23" ht="15.75">
      <c r="A17" s="32">
        <v>10</v>
      </c>
      <c r="B17" s="9" t="s">
        <v>16</v>
      </c>
      <c r="C17" s="48">
        <v>405</v>
      </c>
      <c r="D17" s="9">
        <v>393</v>
      </c>
      <c r="E17" s="10">
        <v>12</v>
      </c>
      <c r="F17" s="59">
        <f t="shared" ref="F17:F32" si="5">D17/C17</f>
        <v>0.97037037037037033</v>
      </c>
      <c r="G17" s="10">
        <v>448</v>
      </c>
      <c r="H17" s="9">
        <v>28</v>
      </c>
      <c r="I17" s="10">
        <f t="shared" si="2"/>
        <v>420</v>
      </c>
      <c r="J17" s="9">
        <v>417</v>
      </c>
      <c r="K17" s="11">
        <f t="shared" si="4"/>
        <v>3</v>
      </c>
      <c r="L17" s="12">
        <f t="shared" si="3"/>
        <v>0.99285714285714288</v>
      </c>
      <c r="M17" s="10"/>
      <c r="S17" s="31"/>
      <c r="T17" s="31"/>
      <c r="U17" s="31"/>
      <c r="V17" s="31"/>
      <c r="W17" s="31"/>
    </row>
    <row r="18" spans="1:23" ht="15.75">
      <c r="A18" s="32">
        <v>11</v>
      </c>
      <c r="B18" s="9" t="s">
        <v>18</v>
      </c>
      <c r="C18" s="49">
        <v>503</v>
      </c>
      <c r="D18" s="52">
        <v>494</v>
      </c>
      <c r="E18" s="10">
        <v>9</v>
      </c>
      <c r="F18" s="59">
        <f t="shared" si="5"/>
        <v>0.98210735586481113</v>
      </c>
      <c r="G18" s="10">
        <v>530</v>
      </c>
      <c r="H18" s="9">
        <v>290</v>
      </c>
      <c r="I18" s="10">
        <f t="shared" si="2"/>
        <v>240</v>
      </c>
      <c r="J18" s="9">
        <v>139</v>
      </c>
      <c r="K18" s="14">
        <f t="shared" si="4"/>
        <v>101</v>
      </c>
      <c r="L18" s="15">
        <f t="shared" si="3"/>
        <v>0.57916666666666672</v>
      </c>
      <c r="M18" s="10"/>
      <c r="S18" s="31"/>
      <c r="T18" s="31"/>
      <c r="U18" s="31"/>
      <c r="V18" s="31"/>
      <c r="W18" s="31"/>
    </row>
    <row r="19" spans="1:23" ht="15.75">
      <c r="A19" s="32">
        <v>12</v>
      </c>
      <c r="B19" s="9" t="s">
        <v>19</v>
      </c>
      <c r="C19" s="49">
        <v>479</v>
      </c>
      <c r="D19" s="52">
        <v>472</v>
      </c>
      <c r="E19" s="10">
        <v>7</v>
      </c>
      <c r="F19" s="59">
        <f t="shared" si="5"/>
        <v>0.98538622129436326</v>
      </c>
      <c r="G19" s="10">
        <v>499</v>
      </c>
      <c r="H19" s="9">
        <v>120</v>
      </c>
      <c r="I19" s="10">
        <f t="shared" si="2"/>
        <v>379</v>
      </c>
      <c r="J19" s="9">
        <v>360</v>
      </c>
      <c r="K19" s="14">
        <f t="shared" si="4"/>
        <v>19</v>
      </c>
      <c r="L19" s="12">
        <f t="shared" si="3"/>
        <v>0.94986807387862793</v>
      </c>
      <c r="M19" s="10"/>
      <c r="S19" s="31"/>
      <c r="T19" s="31"/>
      <c r="U19" s="31"/>
      <c r="V19" s="31"/>
      <c r="W19" s="31"/>
    </row>
    <row r="20" spans="1:23" ht="15.75">
      <c r="A20" s="32">
        <v>13</v>
      </c>
      <c r="B20" s="9" t="s">
        <v>20</v>
      </c>
      <c r="C20" s="49">
        <v>1025</v>
      </c>
      <c r="D20" s="47">
        <v>1025</v>
      </c>
      <c r="E20" s="10">
        <v>0</v>
      </c>
      <c r="F20" s="59">
        <f t="shared" si="5"/>
        <v>1</v>
      </c>
      <c r="G20" s="10">
        <v>1016</v>
      </c>
      <c r="H20" s="9">
        <v>97</v>
      </c>
      <c r="I20" s="10">
        <f t="shared" si="2"/>
        <v>919</v>
      </c>
      <c r="J20" s="9">
        <v>879</v>
      </c>
      <c r="K20" s="14">
        <f t="shared" si="4"/>
        <v>40</v>
      </c>
      <c r="L20" s="12">
        <f t="shared" si="3"/>
        <v>0.95647442872687705</v>
      </c>
      <c r="M20" s="10"/>
      <c r="S20" s="31"/>
      <c r="T20" s="31" t="s">
        <v>36</v>
      </c>
      <c r="U20" s="31"/>
      <c r="V20" s="31"/>
      <c r="W20" s="31"/>
    </row>
    <row r="21" spans="1:23" ht="15.75">
      <c r="A21" s="32">
        <v>14</v>
      </c>
      <c r="B21" s="9" t="s">
        <v>23</v>
      </c>
      <c r="C21" s="48">
        <v>228</v>
      </c>
      <c r="D21" s="9">
        <v>207</v>
      </c>
      <c r="E21" s="10">
        <v>21</v>
      </c>
      <c r="F21" s="59">
        <f t="shared" si="5"/>
        <v>0.90789473684210531</v>
      </c>
      <c r="G21" s="10">
        <v>234</v>
      </c>
      <c r="H21" s="9">
        <v>22</v>
      </c>
      <c r="I21" s="10">
        <f t="shared" ref="I21:I22" si="6">G21-H21</f>
        <v>212</v>
      </c>
      <c r="J21" s="9">
        <f>161+5+18</f>
        <v>184</v>
      </c>
      <c r="K21" s="14">
        <f t="shared" ref="K21:K22" si="7">I21-J21</f>
        <v>28</v>
      </c>
      <c r="L21" s="15">
        <f t="shared" ref="L21:L22" si="8">J21/I21</f>
        <v>0.86792452830188682</v>
      </c>
      <c r="M21" s="10"/>
      <c r="S21" s="31"/>
      <c r="T21" s="31"/>
      <c r="U21" s="31"/>
      <c r="V21" s="31"/>
      <c r="W21" s="31"/>
    </row>
    <row r="22" spans="1:23" ht="15.75">
      <c r="A22" s="32">
        <v>15</v>
      </c>
      <c r="B22" s="9" t="s">
        <v>24</v>
      </c>
      <c r="C22" s="49">
        <v>471</v>
      </c>
      <c r="D22" s="52">
        <v>464</v>
      </c>
      <c r="E22" s="10">
        <v>7</v>
      </c>
      <c r="F22" s="59">
        <f t="shared" si="5"/>
        <v>0.9851380042462845</v>
      </c>
      <c r="G22" s="10">
        <v>478</v>
      </c>
      <c r="H22" s="9">
        <v>142</v>
      </c>
      <c r="I22" s="10">
        <f t="shared" si="6"/>
        <v>336</v>
      </c>
      <c r="J22" s="9">
        <v>236</v>
      </c>
      <c r="K22" s="14">
        <f t="shared" si="7"/>
        <v>100</v>
      </c>
      <c r="L22" s="15">
        <f t="shared" si="8"/>
        <v>0.70238095238095233</v>
      </c>
      <c r="M22" s="10"/>
      <c r="S22" s="31"/>
      <c r="T22" s="31"/>
      <c r="U22" s="31"/>
      <c r="V22" s="31"/>
      <c r="W22" s="31"/>
    </row>
    <row r="23" spans="1:23" ht="15.75">
      <c r="A23" s="40">
        <v>16</v>
      </c>
      <c r="B23" s="9" t="s">
        <v>21</v>
      </c>
      <c r="C23" s="48">
        <v>401</v>
      </c>
      <c r="D23" s="52">
        <v>400</v>
      </c>
      <c r="E23" s="10">
        <v>1</v>
      </c>
      <c r="F23" s="59">
        <f t="shared" si="5"/>
        <v>0.99750623441396513</v>
      </c>
      <c r="G23" s="17">
        <v>415</v>
      </c>
      <c r="H23" s="18">
        <v>104</v>
      </c>
      <c r="I23" s="10">
        <f t="shared" si="2"/>
        <v>311</v>
      </c>
      <c r="J23" s="18">
        <v>258</v>
      </c>
      <c r="K23" s="14">
        <f t="shared" si="4"/>
        <v>53</v>
      </c>
      <c r="L23" s="15">
        <f t="shared" si="3"/>
        <v>0.82958199356913187</v>
      </c>
      <c r="M23" s="17"/>
      <c r="N23" s="7"/>
      <c r="O23" s="6"/>
      <c r="P23" s="8"/>
      <c r="S23" s="31"/>
      <c r="T23" s="31"/>
      <c r="U23" s="31"/>
      <c r="V23" s="31"/>
      <c r="W23" s="31"/>
    </row>
    <row r="24" spans="1:23" ht="15.75">
      <c r="A24" s="40"/>
      <c r="B24" s="9" t="s">
        <v>22</v>
      </c>
      <c r="C24" s="9"/>
      <c r="D24" s="9"/>
      <c r="E24" s="10">
        <v>0</v>
      </c>
      <c r="F24" s="59"/>
      <c r="G24" s="17">
        <v>263</v>
      </c>
      <c r="H24" s="18">
        <v>54</v>
      </c>
      <c r="I24" s="10">
        <f t="shared" si="2"/>
        <v>209</v>
      </c>
      <c r="J24" s="18">
        <v>39</v>
      </c>
      <c r="K24" s="14">
        <f t="shared" si="4"/>
        <v>170</v>
      </c>
      <c r="L24" s="15">
        <f t="shared" si="3"/>
        <v>0.18660287081339713</v>
      </c>
      <c r="M24" s="17"/>
      <c r="S24" s="31"/>
      <c r="T24" s="31"/>
      <c r="U24" s="31"/>
      <c r="V24" s="31"/>
      <c r="W24" s="31"/>
    </row>
    <row r="25" spans="1:23" ht="15.75">
      <c r="A25" s="16">
        <v>17</v>
      </c>
      <c r="B25" s="9" t="s">
        <v>17</v>
      </c>
      <c r="C25" s="49">
        <v>332</v>
      </c>
      <c r="D25" s="9">
        <v>323</v>
      </c>
      <c r="E25" s="10">
        <f>C25-D25</f>
        <v>9</v>
      </c>
      <c r="F25" s="59">
        <f t="shared" si="5"/>
        <v>0.97289156626506024</v>
      </c>
      <c r="G25" s="10">
        <v>345</v>
      </c>
      <c r="H25" s="9">
        <v>30</v>
      </c>
      <c r="I25" s="10">
        <f t="shared" ref="I25" si="9">G25-H25</f>
        <v>315</v>
      </c>
      <c r="J25" s="9">
        <f>291+12</f>
        <v>303</v>
      </c>
      <c r="K25" s="13">
        <f t="shared" ref="K25" si="10">I25-J25</f>
        <v>12</v>
      </c>
      <c r="L25" s="12">
        <f t="shared" ref="L25" si="11">J25/I25</f>
        <v>0.96190476190476193</v>
      </c>
      <c r="M25" s="17"/>
      <c r="S25" s="31"/>
      <c r="T25" s="31"/>
      <c r="U25" s="31"/>
      <c r="V25" s="31"/>
      <c r="W25" s="31"/>
    </row>
    <row r="26" spans="1:23" ht="15.75">
      <c r="A26" s="9">
        <v>18</v>
      </c>
      <c r="B26" s="9" t="s">
        <v>25</v>
      </c>
      <c r="C26" s="49">
        <v>319</v>
      </c>
      <c r="D26" s="9">
        <v>311</v>
      </c>
      <c r="E26" s="10">
        <f t="shared" ref="E26:E32" si="12">C26-D26</f>
        <v>8</v>
      </c>
      <c r="F26" s="59">
        <f t="shared" si="5"/>
        <v>0.97492163009404387</v>
      </c>
      <c r="G26" s="10">
        <v>314</v>
      </c>
      <c r="H26" s="9">
        <v>150</v>
      </c>
      <c r="I26" s="10">
        <f t="shared" si="2"/>
        <v>164</v>
      </c>
      <c r="J26" s="9">
        <v>76</v>
      </c>
      <c r="K26" s="14">
        <f t="shared" si="4"/>
        <v>88</v>
      </c>
      <c r="L26" s="15">
        <f t="shared" si="3"/>
        <v>0.46341463414634149</v>
      </c>
      <c r="M26" s="10"/>
      <c r="S26" s="31"/>
      <c r="T26" s="31"/>
      <c r="U26" s="31"/>
      <c r="V26" s="31"/>
      <c r="W26" s="31"/>
    </row>
    <row r="27" spans="1:23" ht="15.75">
      <c r="A27" s="9">
        <v>19</v>
      </c>
      <c r="B27" s="9" t="s">
        <v>26</v>
      </c>
      <c r="C27" s="49">
        <v>1124</v>
      </c>
      <c r="D27" s="52">
        <v>1124</v>
      </c>
      <c r="E27" s="10">
        <f t="shared" si="12"/>
        <v>0</v>
      </c>
      <c r="F27" s="59">
        <f t="shared" si="5"/>
        <v>1</v>
      </c>
      <c r="G27" s="9">
        <v>1099</v>
      </c>
      <c r="H27" s="9">
        <v>173</v>
      </c>
      <c r="I27" s="10">
        <f t="shared" si="2"/>
        <v>926</v>
      </c>
      <c r="J27" s="9">
        <v>926</v>
      </c>
      <c r="K27" s="11">
        <f t="shared" si="4"/>
        <v>0</v>
      </c>
      <c r="L27" s="12">
        <f t="shared" si="3"/>
        <v>1</v>
      </c>
      <c r="M27" s="9"/>
      <c r="S27" s="31"/>
      <c r="T27" s="31"/>
      <c r="U27" s="31"/>
      <c r="V27" s="31"/>
      <c r="W27" s="31"/>
    </row>
    <row r="28" spans="1:23" ht="15.75">
      <c r="A28" s="9">
        <v>20</v>
      </c>
      <c r="B28" s="9" t="s">
        <v>27</v>
      </c>
      <c r="C28" s="49">
        <v>732</v>
      </c>
      <c r="D28" s="52">
        <v>721</v>
      </c>
      <c r="E28" s="10">
        <f t="shared" si="12"/>
        <v>11</v>
      </c>
      <c r="F28" s="59">
        <f t="shared" si="5"/>
        <v>0.98497267759562845</v>
      </c>
      <c r="G28" s="9">
        <v>729</v>
      </c>
      <c r="H28" s="9">
        <v>551</v>
      </c>
      <c r="I28" s="10">
        <f t="shared" si="2"/>
        <v>178</v>
      </c>
      <c r="J28" s="9">
        <v>174</v>
      </c>
      <c r="K28" s="11">
        <f t="shared" si="4"/>
        <v>4</v>
      </c>
      <c r="L28" s="19">
        <f t="shared" si="3"/>
        <v>0.97752808988764039</v>
      </c>
      <c r="M28" s="9"/>
      <c r="S28" s="31"/>
      <c r="T28" s="31"/>
      <c r="U28" s="31"/>
      <c r="V28" s="31"/>
      <c r="W28" s="31"/>
    </row>
    <row r="29" spans="1:23" ht="15.75">
      <c r="A29" s="9">
        <v>21</v>
      </c>
      <c r="B29" s="9" t="s">
        <v>30</v>
      </c>
      <c r="C29" s="52">
        <v>730</v>
      </c>
      <c r="D29" s="9">
        <v>687</v>
      </c>
      <c r="E29" s="10">
        <f t="shared" si="12"/>
        <v>43</v>
      </c>
      <c r="F29" s="59">
        <f t="shared" si="5"/>
        <v>0.94109589041095887</v>
      </c>
      <c r="G29" s="10">
        <v>708</v>
      </c>
      <c r="H29" s="9">
        <v>352</v>
      </c>
      <c r="I29" s="10">
        <f t="shared" ref="I29" si="13">G29-H29</f>
        <v>356</v>
      </c>
      <c r="J29" s="9">
        <v>254</v>
      </c>
      <c r="K29" s="13">
        <f t="shared" ref="K29" si="14">I29-J29</f>
        <v>102</v>
      </c>
      <c r="L29" s="15">
        <f t="shared" ref="L29" si="15">J29/I29</f>
        <v>0.7134831460674157</v>
      </c>
      <c r="M29" s="10"/>
      <c r="S29" s="31"/>
      <c r="T29" s="31"/>
      <c r="U29" s="31"/>
      <c r="V29" s="31"/>
      <c r="W29" s="31"/>
    </row>
    <row r="30" spans="1:23" ht="15.75">
      <c r="A30" s="9">
        <v>22</v>
      </c>
      <c r="B30" s="9" t="s">
        <v>28</v>
      </c>
      <c r="C30" s="49">
        <v>1802</v>
      </c>
      <c r="D30" s="52">
        <v>1802</v>
      </c>
      <c r="E30" s="10">
        <f t="shared" si="12"/>
        <v>0</v>
      </c>
      <c r="F30" s="59">
        <f t="shared" si="5"/>
        <v>1</v>
      </c>
      <c r="G30" s="10">
        <v>1733</v>
      </c>
      <c r="H30" s="9">
        <v>663</v>
      </c>
      <c r="I30" s="10">
        <f t="shared" si="2"/>
        <v>1070</v>
      </c>
      <c r="J30" s="9">
        <v>1070</v>
      </c>
      <c r="K30" s="11">
        <f t="shared" si="4"/>
        <v>0</v>
      </c>
      <c r="L30" s="12">
        <f t="shared" si="3"/>
        <v>1</v>
      </c>
      <c r="M30" s="10"/>
      <c r="S30" s="31"/>
      <c r="T30" s="31"/>
      <c r="U30" s="31"/>
      <c r="V30" s="31"/>
      <c r="W30" s="31"/>
    </row>
    <row r="31" spans="1:23" ht="15.75">
      <c r="A31" s="9">
        <v>23</v>
      </c>
      <c r="B31" s="9" t="s">
        <v>29</v>
      </c>
      <c r="C31" s="49">
        <v>1105</v>
      </c>
      <c r="D31" s="52">
        <v>1105</v>
      </c>
      <c r="E31" s="10">
        <f t="shared" si="12"/>
        <v>0</v>
      </c>
      <c r="F31" s="59">
        <f t="shared" si="5"/>
        <v>1</v>
      </c>
      <c r="G31" s="10">
        <v>1087</v>
      </c>
      <c r="H31" s="9">
        <v>697</v>
      </c>
      <c r="I31" s="10">
        <f t="shared" ref="I31" si="16">G31-H31</f>
        <v>390</v>
      </c>
      <c r="J31" s="9">
        <v>382</v>
      </c>
      <c r="K31" s="13">
        <f t="shared" ref="K31" si="17">I31-J31</f>
        <v>8</v>
      </c>
      <c r="L31" s="12">
        <f t="shared" ref="L31" si="18">J31/I31</f>
        <v>0.97948717948717945</v>
      </c>
      <c r="M31" s="10"/>
      <c r="S31" s="31"/>
      <c r="T31" s="31"/>
      <c r="U31" s="31"/>
      <c r="V31" s="31"/>
      <c r="W31" s="31"/>
    </row>
    <row r="32" spans="1:23" ht="15.75">
      <c r="A32" s="20">
        <v>24</v>
      </c>
      <c r="B32" s="20" t="s">
        <v>32</v>
      </c>
      <c r="C32" s="53">
        <v>106</v>
      </c>
      <c r="D32" s="54">
        <v>98</v>
      </c>
      <c r="E32" s="21">
        <f t="shared" si="12"/>
        <v>8</v>
      </c>
      <c r="F32" s="60">
        <f t="shared" si="5"/>
        <v>0.92452830188679247</v>
      </c>
      <c r="G32" s="21">
        <v>120</v>
      </c>
      <c r="H32" s="20">
        <v>42</v>
      </c>
      <c r="I32" s="21">
        <f t="shared" si="2"/>
        <v>78</v>
      </c>
      <c r="J32" s="20">
        <v>4</v>
      </c>
      <c r="K32" s="22">
        <f t="shared" si="4"/>
        <v>74</v>
      </c>
      <c r="L32" s="23">
        <f t="shared" si="3"/>
        <v>5.128205128205128E-2</v>
      </c>
      <c r="M32" s="21"/>
      <c r="S32" s="31"/>
      <c r="T32" s="31"/>
      <c r="U32" s="31"/>
      <c r="V32" s="31"/>
      <c r="W32" s="31"/>
    </row>
    <row r="33" spans="1:23" s="5" customFormat="1" ht="15.75">
      <c r="A33" s="41"/>
      <c r="B33" s="41"/>
      <c r="C33" s="24">
        <f>SUM(C8:C32)</f>
        <v>14310</v>
      </c>
      <c r="D33" s="24">
        <f t="shared" ref="D33:F33" si="19">SUM(D8:D32)</f>
        <v>14169</v>
      </c>
      <c r="E33" s="24">
        <f t="shared" si="19"/>
        <v>141</v>
      </c>
      <c r="F33" s="58">
        <f>D33/C33</f>
        <v>0.99014675052410905</v>
      </c>
      <c r="G33" s="24">
        <f>SUM(G8:G32)</f>
        <v>14655</v>
      </c>
      <c r="H33" s="24">
        <f>SUM(H8:H32)</f>
        <v>7870</v>
      </c>
      <c r="I33" s="24">
        <f t="shared" si="2"/>
        <v>6785</v>
      </c>
      <c r="J33" s="24">
        <f>SUM(J8:J32)</f>
        <v>5982</v>
      </c>
      <c r="K33" s="25">
        <f>SUM(K8:K32)</f>
        <v>803</v>
      </c>
      <c r="L33" s="26">
        <f t="shared" si="3"/>
        <v>0.88165070007369195</v>
      </c>
      <c r="M33" s="24"/>
      <c r="S33" s="31"/>
      <c r="T33" s="31"/>
      <c r="U33" s="31"/>
      <c r="V33" s="31"/>
      <c r="W33" s="31"/>
    </row>
    <row r="34" spans="1:23">
      <c r="A34" s="3" t="s">
        <v>34</v>
      </c>
      <c r="B34" s="3" t="s">
        <v>31</v>
      </c>
      <c r="S34" s="31"/>
      <c r="T34" s="31"/>
      <c r="U34" s="31"/>
      <c r="V34" s="31"/>
      <c r="W34" s="31"/>
    </row>
    <row r="35" spans="1:23" ht="19.5">
      <c r="H35" s="35" t="s">
        <v>48</v>
      </c>
      <c r="I35" s="35"/>
      <c r="J35" s="35"/>
      <c r="K35" s="35"/>
      <c r="L35" s="35"/>
      <c r="M35" s="35"/>
      <c r="S35" s="31"/>
      <c r="T35" s="31"/>
      <c r="U35" s="31"/>
      <c r="V35" s="31"/>
      <c r="W35" s="31"/>
    </row>
    <row r="36" spans="1:23">
      <c r="S36" s="31"/>
      <c r="T36" s="31"/>
      <c r="U36" s="31"/>
      <c r="V36" s="31"/>
      <c r="W36" s="31"/>
    </row>
    <row r="49" spans="2:13" ht="20.25">
      <c r="B49" s="36" t="s">
        <v>33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</sheetData>
  <mergeCells count="23">
    <mergeCell ref="H35:M35"/>
    <mergeCell ref="A23:A24"/>
    <mergeCell ref="A33:B33"/>
    <mergeCell ref="A1:G1"/>
    <mergeCell ref="A2:G2"/>
    <mergeCell ref="A3:M3"/>
    <mergeCell ref="A4:M4"/>
    <mergeCell ref="A5:A7"/>
    <mergeCell ref="B5:B7"/>
    <mergeCell ref="C5:F5"/>
    <mergeCell ref="G5:L5"/>
    <mergeCell ref="C6:C7"/>
    <mergeCell ref="B49:M49"/>
    <mergeCell ref="M5:M7"/>
    <mergeCell ref="D6:D7"/>
    <mergeCell ref="F6:F7"/>
    <mergeCell ref="G6:G7"/>
    <mergeCell ref="H6:H7"/>
    <mergeCell ref="I6:I7"/>
    <mergeCell ref="J6:J7"/>
    <mergeCell ref="K6:K7"/>
    <mergeCell ref="L6:L7"/>
    <mergeCell ref="E6:E7"/>
  </mergeCells>
  <pageMargins left="0.38" right="0.26" top="0.46" bottom="0.28999999999999998" header="0.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andongnhi.violet.vn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2016-11-21T08:26:57Z</cp:lastPrinted>
  <dcterms:created xsi:type="dcterms:W3CDTF">2016-11-17T07:16:56Z</dcterms:created>
  <dcterms:modified xsi:type="dcterms:W3CDTF">2016-11-21T08:30:54Z</dcterms:modified>
</cp:coreProperties>
</file>